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A336F135-E753-4FC9-8706-562A23900F07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EAEPE_COG!$A$1:$H$88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73" i="1"/>
  <c r="G73" i="1"/>
  <c r="F73" i="1"/>
  <c r="E79" i="1"/>
  <c r="E80" i="1"/>
  <c r="E13" i="1" l="1"/>
  <c r="H79" i="1" l="1"/>
  <c r="H78" i="1"/>
  <c r="H77" i="1"/>
  <c r="H76" i="1"/>
  <c r="H70" i="1"/>
  <c r="H68" i="1"/>
  <c r="H62" i="1"/>
  <c r="H30" i="1"/>
  <c r="H13" i="1"/>
  <c r="G17" i="1"/>
  <c r="F17" i="1"/>
  <c r="D17" i="1"/>
  <c r="C17" i="1"/>
  <c r="E17" i="1" s="1"/>
  <c r="G27" i="1"/>
  <c r="F27" i="1"/>
  <c r="D27" i="1"/>
  <c r="E27" i="1" s="1"/>
  <c r="H27" i="1" s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D73" i="1"/>
  <c r="C73" i="1"/>
  <c r="E73" i="1" s="1"/>
  <c r="G9" i="1"/>
  <c r="F9" i="1"/>
  <c r="D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G81" i="1" l="1"/>
  <c r="E37" i="1"/>
  <c r="H37" i="1" s="1"/>
  <c r="F81" i="1"/>
  <c r="H17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<sst xmlns="http://schemas.openxmlformats.org/spreadsheetml/2006/main" count="88" uniqueCount="88">
  <si>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</si>
  <si>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</si>
  <si>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</si>
  <si>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</si>
  <si>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</si>
  <si>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</si>
  <si>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</si>
  <si>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</si>
  <si>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</si>
  <si>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</si>
  <si>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</si>
  <si>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</si>
  <si>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</si>
  <si>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</si>
  <si>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</si>
  <si>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</si>
  <si>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</si>
  <si>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</si>
  <si>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</si>
  <si>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</si>
  <si>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</si>
  <si>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</si>
  <si>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</si>
  <si>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</si>
  <si>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</si>
  <si>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</si>
  <si>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</si>
  <si>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</si>
  <si>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</si>
  <si>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</si>
  <si>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</si>
  <si>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</si>
  <si>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</si>
  <si>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</si>
  <si>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</si>
  <si>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</si>
  <si>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</si>
  <si>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</si>
  <si>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</si>
  <si>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</si>
  <si>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</si>
  <si>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</si>
  <si>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</si>
  <si>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</si>
  <si>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</si>
  <si>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</si>
  <si>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</si>
  <si>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</si>
  <si>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</si>
  <si>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</si>
  <si>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</si>
  <si>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</si>
  <si>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</si>
  <si>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</si>
  <si>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</si>
  <si>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</si>
  <si>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</si>
  <si>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</si>
  <si>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</si>
  <si>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</si>
  <si>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</si>
  <si>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</si>
  <si>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</si>
  <si>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</si>
  <si>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</si>
  <si>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</si>
  <si>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</si>
  <si>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</si>
  <si>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</si>
  <si>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</si>
  <si>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</si>
  <si>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</si>
  <si>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</si>
  <si>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</si>
  <si>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</si>
  <si>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</si>
  <si>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</si>
  <si>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</si>
  <si>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</si>
  <si>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</si>
  <si>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</si>
  <si>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</si>
  <si>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</si>
  <si>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</si>
  <si>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</si>
  <si>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</si>
  <si>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</si>
  <si>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 enero al 31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</si>
</sst>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5" fontId="5" fillId="0" borderId="14" xfId="1" applyNumberFormat="1" applyFont="1" applyFill="1" applyBorder="1" applyAlignment="1" applyProtection="1">
      <alignment horizontal="right" vertical="center"/>
      <protection locked="0"/>
    </xf>
    <xf numFmtId="165" fontId="5" fillId="0" borderId="9" xfId="1" applyNumberFormat="1" applyFont="1" applyFill="1" applyBorder="1" applyAlignment="1" applyProtection="1">
      <alignment horizontal="right" vertical="center"/>
      <protection locked="0"/>
    </xf>
    <xf numFmtId="165" fontId="5" fillId="0" borderId="11" xfId="1" applyNumberFormat="1" applyFont="1" applyFill="1" applyBorder="1" applyAlignment="1" applyProtection="1">
      <alignment horizontal="right" vertical="center"/>
      <protection locked="0"/>
    </xf>
    <xf numFmtId="165" fontId="5" fillId="0" borderId="10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9" xfId="1" applyNumberFormat="1" applyFont="1" applyFill="1" applyBorder="1" applyAlignment="1" applyProtection="1">
      <alignment horizontal="right" vertical="center"/>
    </xf>
    <xf numFmtId="165" fontId="5" fillId="0" borderId="9" xfId="1" applyNumberFormat="1" applyFont="1" applyFill="1" applyBorder="1" applyAlignment="1" applyProtection="1">
      <alignment horizontal="right" vertical="center"/>
    </xf>
    <xf numFmtId="165" fontId="5" fillId="0" borderId="10" xfId="1" applyNumberFormat="1" applyFont="1" applyFill="1" applyBorder="1" applyAlignment="1" applyProtection="1">
      <alignment horizontal="right" vertical="center"/>
    </xf>
    <xf numFmtId="165" fontId="5" fillId="0" borderId="14" xfId="1" applyNumberFormat="1" applyFont="1" applyFill="1" applyBorder="1" applyAlignment="1" applyProtection="1">
      <alignment horizontal="right" vertical="center"/>
    </xf>
    <xf numFmtId="165" fontId="5" fillId="0" borderId="11" xfId="1" applyNumberFormat="1" applyFont="1" applyFill="1" applyBorder="1" applyAlignment="1" applyProtection="1">
      <alignment horizontal="right" vertical="center"/>
    </xf>
    <xf numFmtId="165" fontId="4" fillId="0" borderId="13" xfId="0" applyNumberFormat="1" applyFont="1" applyBorder="1"/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64" zoomScale="80" zoomScaleNormal="80" workbookViewId="0">
      <selection activeCell="B89" sqref="B89:H89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5" t="s">
        <v>86</v>
      </c>
      <c r="C2" s="26"/>
      <c r="D2" s="26"/>
      <c r="E2" s="26"/>
      <c r="F2" s="26"/>
      <c r="G2" s="26"/>
      <c r="H2" s="27"/>
    </row>
    <row r="3" spans="2:9" x14ac:dyDescent="0.25">
      <c r="B3" s="28" t="s">
        <v>1</v>
      </c>
      <c r="C3" s="29"/>
      <c r="D3" s="29"/>
      <c r="E3" s="29"/>
      <c r="F3" s="29"/>
      <c r="G3" s="29"/>
      <c r="H3" s="30"/>
    </row>
    <row r="4" spans="2:9" x14ac:dyDescent="0.25">
      <c r="B4" s="28" t="s">
        <v>2</v>
      </c>
      <c r="C4" s="29"/>
      <c r="D4" s="29"/>
      <c r="E4" s="29"/>
      <c r="F4" s="29"/>
      <c r="G4" s="29"/>
      <c r="H4" s="30"/>
    </row>
    <row r="5" spans="2:9" ht="13.1" thickBot="1" x14ac:dyDescent="0.3">
      <c r="B5" s="31" t="s">
        <v>87</v>
      </c>
      <c r="C5" s="32"/>
      <c r="D5" s="32"/>
      <c r="E5" s="32"/>
      <c r="F5" s="32"/>
      <c r="G5" s="32"/>
      <c r="H5" s="33"/>
    </row>
    <row r="6" spans="2:9" ht="13.1" thickBot="1" x14ac:dyDescent="0.3">
      <c r="B6" s="34" t="s">
        <v>3</v>
      </c>
      <c r="C6" s="37" t="s">
        <v>4</v>
      </c>
      <c r="D6" s="38"/>
      <c r="E6" s="38"/>
      <c r="F6" s="38"/>
      <c r="G6" s="39"/>
      <c r="H6" s="40" t="s">
        <v>5</v>
      </c>
    </row>
    <row r="7" spans="2:9" ht="24.25" thickBot="1" x14ac:dyDescent="0.3">
      <c r="B7" s="35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1"/>
    </row>
    <row r="8" spans="2:9" ht="15.75" customHeight="1" thickBot="1" x14ac:dyDescent="0.3">
      <c r="B8" s="36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81000000</v>
      </c>
      <c r="D9" s="16">
        <f>SUM(D10:D16)</f>
        <v>870277.46999999986</v>
      </c>
      <c r="E9" s="16">
        <f t="shared" ref="E9:E26" si="0">C9+D9</f>
        <v>81870277.469999999</v>
      </c>
      <c r="F9" s="16">
        <f>SUM(F10:F16)</f>
        <v>18959022.440000001</v>
      </c>
      <c r="G9" s="16">
        <f>SUM(G10:G16)</f>
        <v>18071749.670000002</v>
      </c>
      <c r="H9" s="16">
        <f t="shared" ref="H9:H40" si="1">E9-F9</f>
        <v>62911255.030000001</v>
      </c>
    </row>
    <row r="10" spans="2:9" ht="11.95" customHeight="1" x14ac:dyDescent="0.25">
      <c r="B10" s="11" t="s">
        <v>14</v>
      </c>
      <c r="C10" s="12">
        <v>27488730</v>
      </c>
      <c r="D10" s="13">
        <v>114036.3</v>
      </c>
      <c r="E10" s="18">
        <f t="shared" si="0"/>
        <v>27602766.300000001</v>
      </c>
      <c r="F10" s="12">
        <v>6791319.1600000001</v>
      </c>
      <c r="G10" s="12">
        <v>6791319.1600000001</v>
      </c>
      <c r="H10" s="20">
        <f t="shared" si="1"/>
        <v>20811447.140000001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25060515</v>
      </c>
      <c r="D12" s="13">
        <v>322115.18</v>
      </c>
      <c r="E12" s="18">
        <f t="shared" si="0"/>
        <v>25382630.18</v>
      </c>
      <c r="F12" s="12">
        <v>4587169.84</v>
      </c>
      <c r="G12" s="12">
        <v>4587169.84</v>
      </c>
      <c r="H12" s="20">
        <f t="shared" si="1"/>
        <v>20795460.34</v>
      </c>
    </row>
    <row r="13" spans="2:9" ht="11.95" customHeight="1" x14ac:dyDescent="0.25">
      <c r="B13" s="11" t="s">
        <v>17</v>
      </c>
      <c r="C13" s="12">
        <v>11985520</v>
      </c>
      <c r="D13" s="13">
        <v>48907.32</v>
      </c>
      <c r="E13" s="18">
        <f>C13+D13</f>
        <v>12034427.32</v>
      </c>
      <c r="F13" s="12">
        <v>2942163.31</v>
      </c>
      <c r="G13" s="12">
        <v>2547819.62</v>
      </c>
      <c r="H13" s="20">
        <f t="shared" si="1"/>
        <v>9092264.0099999998</v>
      </c>
    </row>
    <row r="14" spans="2:9" ht="11.95" customHeight="1" x14ac:dyDescent="0.25">
      <c r="B14" s="11" t="s">
        <v>18</v>
      </c>
      <c r="C14" s="12">
        <v>15205858</v>
      </c>
      <c r="D14" s="13">
        <v>942768.84</v>
      </c>
      <c r="E14" s="18">
        <f t="shared" si="0"/>
        <v>16148626.84</v>
      </c>
      <c r="F14" s="12">
        <v>4596370.13</v>
      </c>
      <c r="G14" s="12">
        <v>4103441.05</v>
      </c>
      <c r="H14" s="20">
        <f t="shared" si="1"/>
        <v>11552256.710000001</v>
      </c>
    </row>
    <row r="15" spans="2:9" ht="11.95" customHeight="1" x14ac:dyDescent="0.25">
      <c r="B15" s="11" t="s">
        <v>19</v>
      </c>
      <c r="C15" s="12">
        <v>951377</v>
      </c>
      <c r="D15" s="13">
        <v>-557550.17000000004</v>
      </c>
      <c r="E15" s="18">
        <f t="shared" si="0"/>
        <v>393826.82999999996</v>
      </c>
      <c r="F15" s="12">
        <v>0</v>
      </c>
      <c r="G15" s="12">
        <v>0</v>
      </c>
      <c r="H15" s="20">
        <f t="shared" si="1"/>
        <v>393826.82999999996</v>
      </c>
    </row>
    <row r="16" spans="2:9" ht="11.95" customHeight="1" x14ac:dyDescent="0.25">
      <c r="B16" s="11" t="s">
        <v>20</v>
      </c>
      <c r="C16" s="12">
        <v>308000</v>
      </c>
      <c r="D16" s="13">
        <v>0</v>
      </c>
      <c r="E16" s="18">
        <f t="shared" si="0"/>
        <v>308000</v>
      </c>
      <c r="F16" s="12">
        <v>42000</v>
      </c>
      <c r="G16" s="12">
        <v>42000</v>
      </c>
      <c r="H16" s="20">
        <f t="shared" si="1"/>
        <v>266000</v>
      </c>
    </row>
    <row r="17" spans="2:8" ht="24.05" customHeight="1" x14ac:dyDescent="0.25">
      <c r="B17" s="6" t="s">
        <v>21</v>
      </c>
      <c r="C17" s="16">
        <f>SUM(C18:C26)</f>
        <v>14691470</v>
      </c>
      <c r="D17" s="16">
        <f>SUM(D18:D26)</f>
        <v>0</v>
      </c>
      <c r="E17" s="16">
        <f t="shared" si="0"/>
        <v>14691470</v>
      </c>
      <c r="F17" s="16">
        <f>SUM(F18:F26)</f>
        <v>2026540.21</v>
      </c>
      <c r="G17" s="16">
        <f>SUM(G18:G26)</f>
        <v>1504888.96</v>
      </c>
      <c r="H17" s="16">
        <f t="shared" si="1"/>
        <v>12664929.789999999</v>
      </c>
    </row>
    <row r="18" spans="2:8" ht="23.6" x14ac:dyDescent="0.25">
      <c r="B18" s="9" t="s">
        <v>22</v>
      </c>
      <c r="C18" s="12">
        <v>2440000</v>
      </c>
      <c r="D18" s="13">
        <v>-28060.400000000001</v>
      </c>
      <c r="E18" s="18">
        <f t="shared" si="0"/>
        <v>2411939.6</v>
      </c>
      <c r="F18" s="12">
        <v>40869.089999999997</v>
      </c>
      <c r="G18" s="12">
        <v>36697.730000000003</v>
      </c>
      <c r="H18" s="20">
        <f t="shared" si="1"/>
        <v>2371070.5100000002</v>
      </c>
    </row>
    <row r="19" spans="2:8" ht="11.95" customHeight="1" x14ac:dyDescent="0.25">
      <c r="B19" s="9" t="s">
        <v>23</v>
      </c>
      <c r="C19" s="12">
        <v>5799000</v>
      </c>
      <c r="D19" s="13">
        <v>-26230</v>
      </c>
      <c r="E19" s="18">
        <f t="shared" si="0"/>
        <v>5772770</v>
      </c>
      <c r="F19" s="12">
        <v>898685.14</v>
      </c>
      <c r="G19" s="12">
        <v>695202.92</v>
      </c>
      <c r="H19" s="20">
        <f t="shared" si="1"/>
        <v>4874084.8600000003</v>
      </c>
    </row>
    <row r="20" spans="2:8" ht="11.95" customHeight="1" x14ac:dyDescent="0.25">
      <c r="B20" s="9" t="s">
        <v>24</v>
      </c>
      <c r="C20" s="12">
        <v>5000</v>
      </c>
      <c r="D20" s="13">
        <v>0</v>
      </c>
      <c r="E20" s="18">
        <f t="shared" si="0"/>
        <v>5000</v>
      </c>
      <c r="F20" s="12">
        <v>0</v>
      </c>
      <c r="G20" s="12">
        <v>0</v>
      </c>
      <c r="H20" s="20">
        <f t="shared" si="1"/>
        <v>5000</v>
      </c>
    </row>
    <row r="21" spans="2:8" ht="11.95" customHeight="1" x14ac:dyDescent="0.25">
      <c r="B21" s="9" t="s">
        <v>25</v>
      </c>
      <c r="C21" s="12">
        <v>2080500</v>
      </c>
      <c r="D21" s="13">
        <v>-47615.61</v>
      </c>
      <c r="E21" s="18">
        <f t="shared" si="0"/>
        <v>2032884.39</v>
      </c>
      <c r="F21" s="12">
        <v>101286.76</v>
      </c>
      <c r="G21" s="12">
        <v>57976.1</v>
      </c>
      <c r="H21" s="20">
        <f t="shared" si="1"/>
        <v>1931597.63</v>
      </c>
    </row>
    <row r="22" spans="2:8" ht="11.95" customHeight="1" x14ac:dyDescent="0.25">
      <c r="B22" s="9" t="s">
        <v>26</v>
      </c>
      <c r="C22" s="12">
        <v>626970</v>
      </c>
      <c r="D22" s="13">
        <v>0</v>
      </c>
      <c r="E22" s="18">
        <f t="shared" si="0"/>
        <v>626970</v>
      </c>
      <c r="F22" s="12">
        <v>27494.21</v>
      </c>
      <c r="G22" s="12">
        <v>27494.21</v>
      </c>
      <c r="H22" s="20">
        <f t="shared" si="1"/>
        <v>599475.79</v>
      </c>
    </row>
    <row r="23" spans="2:8" ht="11.95" customHeight="1" x14ac:dyDescent="0.25">
      <c r="B23" s="9" t="s">
        <v>27</v>
      </c>
      <c r="C23" s="12">
        <v>2123000</v>
      </c>
      <c r="D23" s="13">
        <v>10000</v>
      </c>
      <c r="E23" s="18">
        <f t="shared" si="0"/>
        <v>2133000</v>
      </c>
      <c r="F23" s="12">
        <v>497937.44</v>
      </c>
      <c r="G23" s="12">
        <v>425259.27</v>
      </c>
      <c r="H23" s="20">
        <f t="shared" si="1"/>
        <v>1635062.56</v>
      </c>
    </row>
    <row r="24" spans="2:8" ht="11.95" customHeight="1" x14ac:dyDescent="0.25">
      <c r="B24" s="9" t="s">
        <v>28</v>
      </c>
      <c r="C24" s="12">
        <v>432000</v>
      </c>
      <c r="D24" s="13">
        <v>33553</v>
      </c>
      <c r="E24" s="18">
        <f t="shared" si="0"/>
        <v>465553</v>
      </c>
      <c r="F24" s="12">
        <v>185734.93</v>
      </c>
      <c r="G24" s="12">
        <v>34762.089999999997</v>
      </c>
      <c r="H24" s="20">
        <f t="shared" si="1"/>
        <v>279818.07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1185000</v>
      </c>
      <c r="D26" s="13">
        <v>58353.01</v>
      </c>
      <c r="E26" s="18">
        <f t="shared" si="0"/>
        <v>1243353.01</v>
      </c>
      <c r="F26" s="12">
        <v>274532.64</v>
      </c>
      <c r="G26" s="12">
        <v>227496.64</v>
      </c>
      <c r="H26" s="20">
        <f t="shared" si="1"/>
        <v>968820.37</v>
      </c>
    </row>
    <row r="27" spans="2:8" ht="20.149999999999999" customHeight="1" x14ac:dyDescent="0.25">
      <c r="B27" s="6" t="s">
        <v>31</v>
      </c>
      <c r="C27" s="16">
        <f>SUM(C28:C36)</f>
        <v>25841160</v>
      </c>
      <c r="D27" s="16">
        <f>SUM(D28:D36)</f>
        <v>2011807.88</v>
      </c>
      <c r="E27" s="16">
        <f>D27+C27</f>
        <v>27852967.879999999</v>
      </c>
      <c r="F27" s="16">
        <f>SUM(F28:F36)</f>
        <v>5764031.0600000005</v>
      </c>
      <c r="G27" s="16">
        <f>SUM(G28:G36)</f>
        <v>5564299.7300000004</v>
      </c>
      <c r="H27" s="16">
        <f t="shared" si="1"/>
        <v>22088936.82</v>
      </c>
    </row>
    <row r="28" spans="2:8" x14ac:dyDescent="0.25">
      <c r="B28" s="9" t="s">
        <v>32</v>
      </c>
      <c r="C28" s="12">
        <v>2982000</v>
      </c>
      <c r="D28" s="13">
        <v>30542</v>
      </c>
      <c r="E28" s="18">
        <f t="shared" ref="E28:E36" si="2">C28+D28</f>
        <v>3012542</v>
      </c>
      <c r="F28" s="12">
        <v>587439.89</v>
      </c>
      <c r="G28" s="12">
        <v>587439.89</v>
      </c>
      <c r="H28" s="20">
        <f t="shared" si="1"/>
        <v>2425102.11</v>
      </c>
    </row>
    <row r="29" spans="2:8" x14ac:dyDescent="0.25">
      <c r="B29" s="9" t="s">
        <v>33</v>
      </c>
      <c r="C29" s="12">
        <v>4859500</v>
      </c>
      <c r="D29" s="13">
        <v>0</v>
      </c>
      <c r="E29" s="18">
        <f t="shared" si="2"/>
        <v>4859500</v>
      </c>
      <c r="F29" s="12">
        <v>1158798.21</v>
      </c>
      <c r="G29" s="12">
        <v>1141050.21</v>
      </c>
      <c r="H29" s="20">
        <f t="shared" si="1"/>
        <v>3700701.79</v>
      </c>
    </row>
    <row r="30" spans="2:8" ht="11.95" customHeight="1" x14ac:dyDescent="0.25">
      <c r="B30" s="9" t="s">
        <v>34</v>
      </c>
      <c r="C30" s="12">
        <v>7041148</v>
      </c>
      <c r="D30" s="13">
        <v>1023704.27</v>
      </c>
      <c r="E30" s="18">
        <f t="shared" si="2"/>
        <v>8064852.2699999996</v>
      </c>
      <c r="F30" s="12">
        <v>2072466.97</v>
      </c>
      <c r="G30" s="12">
        <v>2072466.97</v>
      </c>
      <c r="H30" s="20">
        <f t="shared" si="1"/>
        <v>5992385.2999999998</v>
      </c>
    </row>
    <row r="31" spans="2:8" x14ac:dyDescent="0.25">
      <c r="B31" s="9" t="s">
        <v>35</v>
      </c>
      <c r="C31" s="12">
        <v>1125000</v>
      </c>
      <c r="D31" s="13">
        <v>682.43</v>
      </c>
      <c r="E31" s="18">
        <f t="shared" si="2"/>
        <v>1125682.43</v>
      </c>
      <c r="F31" s="12">
        <v>497533.87</v>
      </c>
      <c r="G31" s="12">
        <v>487093.87</v>
      </c>
      <c r="H31" s="20">
        <f t="shared" si="1"/>
        <v>628148.55999999994</v>
      </c>
    </row>
    <row r="32" spans="2:8" x14ac:dyDescent="0.25">
      <c r="B32" s="9" t="s">
        <v>36</v>
      </c>
      <c r="C32" s="12">
        <v>3823200</v>
      </c>
      <c r="D32" s="13">
        <v>8067</v>
      </c>
      <c r="E32" s="18">
        <f t="shared" si="2"/>
        <v>3831267</v>
      </c>
      <c r="F32" s="12">
        <v>549184.89</v>
      </c>
      <c r="G32" s="12">
        <v>467060.16</v>
      </c>
      <c r="H32" s="20">
        <f t="shared" si="1"/>
        <v>3282082.11</v>
      </c>
    </row>
    <row r="33" spans="2:8" x14ac:dyDescent="0.25">
      <c r="B33" s="9" t="s">
        <v>37</v>
      </c>
      <c r="C33" s="12">
        <v>2411640</v>
      </c>
      <c r="D33" s="13">
        <v>-11896.39</v>
      </c>
      <c r="E33" s="18">
        <f t="shared" si="2"/>
        <v>2399743.61</v>
      </c>
      <c r="F33" s="12">
        <v>216359.78</v>
      </c>
      <c r="G33" s="12">
        <v>135293.18</v>
      </c>
      <c r="H33" s="20">
        <f t="shared" si="1"/>
        <v>2183383.83</v>
      </c>
    </row>
    <row r="34" spans="2:8" x14ac:dyDescent="0.25">
      <c r="B34" s="9" t="s">
        <v>38</v>
      </c>
      <c r="C34" s="12">
        <v>803000</v>
      </c>
      <c r="D34" s="13">
        <v>1376</v>
      </c>
      <c r="E34" s="18">
        <f t="shared" si="2"/>
        <v>804376</v>
      </c>
      <c r="F34" s="12">
        <v>113720.08</v>
      </c>
      <c r="G34" s="12">
        <v>113720.08</v>
      </c>
      <c r="H34" s="20">
        <f t="shared" si="1"/>
        <v>690655.92</v>
      </c>
    </row>
    <row r="35" spans="2:8" x14ac:dyDescent="0.25">
      <c r="B35" s="9" t="s">
        <v>39</v>
      </c>
      <c r="C35" s="12">
        <v>2775672</v>
      </c>
      <c r="D35" s="13">
        <v>959332.57</v>
      </c>
      <c r="E35" s="18">
        <f t="shared" si="2"/>
        <v>3735004.57</v>
      </c>
      <c r="F35" s="12">
        <v>568527.37</v>
      </c>
      <c r="G35" s="12">
        <v>560175.37</v>
      </c>
      <c r="H35" s="20">
        <f t="shared" si="1"/>
        <v>3166477.1999999997</v>
      </c>
    </row>
    <row r="36" spans="2:8" x14ac:dyDescent="0.25">
      <c r="B36" s="9" t="s">
        <v>40</v>
      </c>
      <c r="C36" s="12">
        <v>20000</v>
      </c>
      <c r="D36" s="13">
        <v>0</v>
      </c>
      <c r="E36" s="18">
        <f t="shared" si="2"/>
        <v>20000</v>
      </c>
      <c r="F36" s="12">
        <v>0</v>
      </c>
      <c r="G36" s="12">
        <v>0</v>
      </c>
      <c r="H36" s="20">
        <f t="shared" si="1"/>
        <v>20000</v>
      </c>
    </row>
    <row r="37" spans="2:8" ht="20.149999999999999" customHeight="1" x14ac:dyDescent="0.25">
      <c r="B37" s="7" t="s">
        <v>41</v>
      </c>
      <c r="C37" s="16">
        <f>SUM(C38:C46)</f>
        <v>86369819.260000005</v>
      </c>
      <c r="D37" s="16">
        <f>SUM(D38:D46)</f>
        <v>6640364.2199999997</v>
      </c>
      <c r="E37" s="16">
        <f>C37+D37</f>
        <v>93010183.480000004</v>
      </c>
      <c r="F37" s="16">
        <f>SUM(F38:F46)</f>
        <v>14904047.460000001</v>
      </c>
      <c r="G37" s="16">
        <f>SUM(G38:G46)</f>
        <v>14828161.5</v>
      </c>
      <c r="H37" s="16">
        <f t="shared" si="1"/>
        <v>78106136.020000011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80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86369819.260000005</v>
      </c>
      <c r="D41" s="13">
        <v>6640364.2199999997</v>
      </c>
      <c r="E41" s="18">
        <f t="shared" si="3"/>
        <v>93010183.480000004</v>
      </c>
      <c r="F41" s="12">
        <v>14904047.460000001</v>
      </c>
      <c r="G41" s="12">
        <v>14828161.5</v>
      </c>
      <c r="H41" s="20">
        <f t="shared" ref="H41:H72" si="4">E41-F41</f>
        <v>78106136.020000011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1078120.56</v>
      </c>
      <c r="D47" s="16">
        <f>SUM(D48:D56)</f>
        <v>0</v>
      </c>
      <c r="E47" s="16">
        <f t="shared" si="3"/>
        <v>1078120.56</v>
      </c>
      <c r="F47" s="16">
        <f>SUM(F48:F56)</f>
        <v>197581.56</v>
      </c>
      <c r="G47" s="16">
        <f>SUM(G48:G56)</f>
        <v>192645.99</v>
      </c>
      <c r="H47" s="16">
        <f t="shared" si="4"/>
        <v>880539</v>
      </c>
    </row>
    <row r="48" spans="2:8" x14ac:dyDescent="0.25">
      <c r="B48" s="9" t="s">
        <v>52</v>
      </c>
      <c r="C48" s="12">
        <v>828120.56</v>
      </c>
      <c r="D48" s="13">
        <v>-5500</v>
      </c>
      <c r="E48" s="18">
        <f t="shared" si="3"/>
        <v>822620.56</v>
      </c>
      <c r="F48" s="12">
        <v>156976.6</v>
      </c>
      <c r="G48" s="12">
        <v>156976.6</v>
      </c>
      <c r="H48" s="20">
        <f t="shared" si="4"/>
        <v>665643.96000000008</v>
      </c>
    </row>
    <row r="49" spans="2:8" x14ac:dyDescent="0.25">
      <c r="B49" s="9" t="s">
        <v>53</v>
      </c>
      <c r="C49" s="12">
        <v>70000</v>
      </c>
      <c r="D49" s="13">
        <v>-7000</v>
      </c>
      <c r="E49" s="18">
        <f t="shared" si="3"/>
        <v>63000</v>
      </c>
      <c r="F49" s="12">
        <v>0</v>
      </c>
      <c r="G49" s="12">
        <v>0</v>
      </c>
      <c r="H49" s="20">
        <f t="shared" si="4"/>
        <v>63000</v>
      </c>
    </row>
    <row r="50" spans="2:8" x14ac:dyDescent="0.25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5">
      <c r="B51" s="9" t="s">
        <v>55</v>
      </c>
      <c r="C51" s="12">
        <v>0</v>
      </c>
      <c r="D51" s="13">
        <v>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167000</v>
      </c>
      <c r="D53" s="13">
        <v>12500</v>
      </c>
      <c r="E53" s="18">
        <f t="shared" si="3"/>
        <v>179500</v>
      </c>
      <c r="F53" s="12">
        <v>40604.959999999999</v>
      </c>
      <c r="G53" s="12">
        <v>35669.39</v>
      </c>
      <c r="H53" s="20">
        <f t="shared" si="4"/>
        <v>138895.04000000001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13000</v>
      </c>
      <c r="D56" s="13">
        <v>0</v>
      </c>
      <c r="E56" s="18">
        <f t="shared" si="3"/>
        <v>13000</v>
      </c>
      <c r="F56" s="12">
        <v>0</v>
      </c>
      <c r="G56" s="12">
        <v>0</v>
      </c>
      <c r="H56" s="20">
        <f t="shared" si="4"/>
        <v>13000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14998469.109999999</v>
      </c>
      <c r="E57" s="16">
        <f t="shared" si="3"/>
        <v>14998469.109999999</v>
      </c>
      <c r="F57" s="16">
        <f>SUM(F58:F60)</f>
        <v>669861.98</v>
      </c>
      <c r="G57" s="16">
        <f>SUM(G58:G60)</f>
        <v>669861.98</v>
      </c>
      <c r="H57" s="16">
        <f t="shared" si="4"/>
        <v>14328607.129999999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14998469.109999999</v>
      </c>
      <c r="E59" s="18">
        <f t="shared" si="3"/>
        <v>14998469.109999999</v>
      </c>
      <c r="F59" s="12">
        <v>669861.98</v>
      </c>
      <c r="G59" s="12">
        <v>669861.98</v>
      </c>
      <c r="H59" s="18">
        <f t="shared" si="4"/>
        <v>14328607.129999999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ref="H74:H81" si="5">E74-F74</f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>E80-F80</f>
        <v>0</v>
      </c>
    </row>
    <row r="81" spans="2:8" ht="13.1" thickBot="1" x14ac:dyDescent="0.3">
      <c r="B81" s="8" t="s">
        <v>85</v>
      </c>
      <c r="C81" s="22">
        <f>SUM(C73,C69,C61,C57,C47,C27,C37,C17,C9)</f>
        <v>208980569.81999999</v>
      </c>
      <c r="D81" s="22">
        <f>SUM(D73,D69,D61,D57,D47,D37,D27,D17,D9)</f>
        <v>24520918.679999996</v>
      </c>
      <c r="E81" s="22">
        <f>C81+D81</f>
        <v>233501488.5</v>
      </c>
      <c r="F81" s="22">
        <f>SUM(F73,F69,F61,F57,F47,F37,F17,F27,F9)</f>
        <v>42521084.710000008</v>
      </c>
      <c r="G81" s="22">
        <f>SUM(G73,G69,G61,G57,G47,G37,G27,G17,G9)</f>
        <v>40831607.830000006</v>
      </c>
      <c r="H81" s="22">
        <f t="shared" si="5"/>
        <v>190980403.78999999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ht="18.350000000000001" customHeight="1" x14ac:dyDescent="0.25">
      <c r="B89" s="24"/>
      <c r="C89" s="24"/>
      <c r="D89" s="24"/>
      <c r="E89" s="24"/>
      <c r="F89" s="24"/>
      <c r="G89" s="24"/>
      <c r="H89" s="24"/>
    </row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IKGfEoqWI1kAZiTZ0UZSAYfbbWEKrLiXyUB9pTQg72ESfwS9uOEduVFG6pvX7TvCJUjO//WPMoF/JMrbTxrAeA==" saltValue="xNhxml91lzycLaY9qLCXHA==" spinCount="100000" sheet="1" formatCells="0" formatColumns="0" formatRows="0"/>
  <mergeCells count="8">
    <mergeCell ref="B89:H89"/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2019-12-04T16:22:52Z</dcterms:created>
  <dcterms:modified xsi:type="dcterms:W3CDTF">2026-04-13T18:57:57Z</dcterms:modified>
</cp:coreProperties>
</file>